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8970" activeTab="0"/>
  </bookViews>
  <sheets>
    <sheet name="Відомість з екзамену" sheetId="1" r:id="rId1"/>
  </sheets>
  <definedNames>
    <definedName name="_xlnm.Print_Area" localSheetId="0">'Відомість з екзамену'!$A$1:$P$65</definedName>
  </definedNames>
  <calcPr fullCalcOnLoad="1"/>
</workbook>
</file>

<file path=xl/comments1.xml><?xml version="1.0" encoding="utf-8"?>
<comments xmlns="http://schemas.openxmlformats.org/spreadsheetml/2006/main">
  <authors>
    <author>Oplay</author>
  </authors>
  <commentList>
    <comment ref="E13" authorId="0">
      <text>
        <r>
          <rPr>
            <b/>
            <sz val="9"/>
            <rFont val="Tahoma"/>
            <family val="2"/>
          </rPr>
          <t>Вноситься дата, що відповідає дню прийому екзамену, згідно затвердженого розкладу</t>
        </r>
        <r>
          <rPr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b/>
            <sz val="9"/>
            <rFont val="Tahoma"/>
            <family val="2"/>
          </rPr>
          <t>№ відомості проставляє співробітник ЦДЗО після прийняття у викладача заповненої відомості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9"/>
            <rFont val="Tahoma"/>
            <family val="2"/>
          </rPr>
          <t>Вноситься повна назва навчальної дисципліни,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9"/>
            <rFont val="Tahoma"/>
            <family val="2"/>
          </rPr>
          <t>Вноситься загальна кількість годин,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C3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L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</commentList>
</comments>
</file>

<file path=xl/sharedStrings.xml><?xml version="1.0" encoding="utf-8"?>
<sst xmlns="http://schemas.openxmlformats.org/spreadsheetml/2006/main" count="73" uniqueCount="64">
  <si>
    <t>Донбаська державна машинобудівна академія</t>
  </si>
  <si>
    <t>№ за п.</t>
  </si>
  <si>
    <t>Прізвище, ініціали студента</t>
  </si>
  <si>
    <t>Підсумкова оцінка</t>
  </si>
  <si>
    <t>ECTS</t>
  </si>
  <si>
    <t>Підпис викладача</t>
  </si>
  <si>
    <t>навчальний рік</t>
  </si>
  <si>
    <t>Група</t>
  </si>
  <si>
    <t>Курс</t>
  </si>
  <si>
    <t>з</t>
  </si>
  <si>
    <t>ВСЬОГО ОЦІНОК</t>
  </si>
  <si>
    <t>СУМА БАЛІВ</t>
  </si>
  <si>
    <t>ОЦІНКА  ЗА  НАЦІОНАЛЬНОЮ  ШКАЛОЮ</t>
  </si>
  <si>
    <t>екзамен</t>
  </si>
  <si>
    <t>залік</t>
  </si>
  <si>
    <t>90 - 100</t>
  </si>
  <si>
    <t>A</t>
  </si>
  <si>
    <t>відмінно</t>
  </si>
  <si>
    <t>зараховано</t>
  </si>
  <si>
    <t>81 - 89</t>
  </si>
  <si>
    <t>B</t>
  </si>
  <si>
    <t>добре</t>
  </si>
  <si>
    <t>75 - 80</t>
  </si>
  <si>
    <t>C</t>
  </si>
  <si>
    <t>65-74</t>
  </si>
  <si>
    <t>D</t>
  </si>
  <si>
    <t>задовільно</t>
  </si>
  <si>
    <t>55-64</t>
  </si>
  <si>
    <t>E</t>
  </si>
  <si>
    <t>31-54</t>
  </si>
  <si>
    <t>FX</t>
  </si>
  <si>
    <t>незадовільно</t>
  </si>
  <si>
    <t>не зараховано</t>
  </si>
  <si>
    <t>1-30</t>
  </si>
  <si>
    <t>Викладач   ___________________           ______________________</t>
  </si>
  <si>
    <t>Спеціальність</t>
  </si>
  <si>
    <t>m1</t>
  </si>
  <si>
    <t>Дата</t>
  </si>
  <si>
    <t xml:space="preserve">за </t>
  </si>
  <si>
    <t>семестр</t>
  </si>
  <si>
    <t>Форма семестрового контролю</t>
  </si>
  <si>
    <t>Загальна кількість годин</t>
  </si>
  <si>
    <t>Викладач</t>
  </si>
  <si>
    <t>(вчене звання, прізвище та ініціали викладача, який виставляє підсумкову оцінку)</t>
  </si>
  <si>
    <t>(вчене звання, прізвище та ініціали викладача, який здійснював поточний контроль)</t>
  </si>
  <si>
    <t>Кількість балів</t>
  </si>
  <si>
    <t>(назва навчальної дисципліни)</t>
  </si>
  <si>
    <t xml:space="preserve">        (прізвище та ініціали)</t>
  </si>
  <si>
    <t>ЕКЗАМЕНАЦІЙНА ВІДОМІСТЬ ОБЛІКУ УСПІШНОСТІ №</t>
  </si>
  <si>
    <t>№ індивід. навч. плану</t>
  </si>
  <si>
    <t>Центр дистанційної та заочної освіти</t>
  </si>
  <si>
    <t xml:space="preserve">       (підпис)     </t>
  </si>
  <si>
    <r>
      <rPr>
        <b/>
        <sz val="10"/>
        <rFont val="Times New Roman"/>
        <family val="1"/>
      </rPr>
      <t>за тестову контрольну роботу</t>
    </r>
    <r>
      <rPr>
        <sz val="10"/>
        <rFont val="Times New Roman"/>
        <family val="1"/>
      </rPr>
      <t xml:space="preserve">                       (max 100)  </t>
    </r>
  </si>
  <si>
    <r>
      <rPr>
        <b/>
        <sz val="10"/>
        <rFont val="Times New Roman"/>
        <family val="1"/>
      </rPr>
      <t>підсумкова</t>
    </r>
    <r>
      <rPr>
        <sz val="10"/>
        <rFont val="Times New Roman"/>
        <family val="1"/>
      </rPr>
      <t>,  з урахуванням вагових коефіц-в (max 100)</t>
    </r>
  </si>
  <si>
    <t xml:space="preserve"> (ініціали та прізвище) </t>
  </si>
  <si>
    <r>
      <t xml:space="preserve">Директор ЦДЗО  _________________                  </t>
    </r>
    <r>
      <rPr>
        <u val="single"/>
        <sz val="12"/>
        <rFont val="Times New Roman"/>
        <family val="1"/>
      </rPr>
      <t xml:space="preserve">М.М. Федоров  </t>
    </r>
    <r>
      <rPr>
        <sz val="12"/>
        <rFont val="Times New Roman"/>
        <family val="1"/>
      </rPr>
      <t xml:space="preserve">   </t>
    </r>
  </si>
  <si>
    <t>за національною             шкалою</t>
  </si>
  <si>
    <t xml:space="preserve">                                            (підпис)     </t>
  </si>
  <si>
    <r>
      <rPr>
        <b/>
        <sz val="10"/>
        <rFont val="Times New Roman"/>
        <family val="1"/>
      </rPr>
      <t>за письмову відповідь на екзамені</t>
    </r>
    <r>
      <rPr>
        <sz val="10"/>
        <rFont val="Times New Roman"/>
        <family val="1"/>
      </rPr>
      <t xml:space="preserve"> (max 100)</t>
    </r>
  </si>
  <si>
    <t>ОТП-18-1зт</t>
  </si>
  <si>
    <t>Прикладна механіка</t>
  </si>
  <si>
    <t>Марич П.П.</t>
  </si>
  <si>
    <t>Ягупець Ю.В.</t>
  </si>
  <si>
    <t>2020/21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</si>
</sst>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"/>
  </numFmts>
  <fonts count="46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10" xfId="0" applyFont="1" applyBorder="1" applyAlignment="1">
      <alignment horizontal="left" wrapText="1" indent="1"/>
    </xf>
    <xf numFmtId="0" fontId="3" fillId="0" borderId="10" xfId="0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12" xfId="0" applyBorder="1" applyAlignment="1">
      <alignment horizontal="center" wrapText="1"/>
    </xf>
    <xf numFmtId="49" fontId="0" fillId="0" borderId="0" xfId="0" applyNumberFormat="1" applyFont="1" applyBorder="1" applyAlignment="1">
      <alignment horizontal="left" wrapText="1" indent="1"/>
    </xf>
    <xf numFmtId="0" fontId="0" fillId="0" borderId="0" xfId="0" applyBorder="1" applyAlignment="1">
      <alignment horizontal="left" wrapText="1" indent="1"/>
    </xf>
    <xf numFmtId="0" fontId="0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wrapText="1"/>
    </xf>
    <xf numFmtId="181" fontId="0" fillId="0" borderId="0" xfId="0" applyNumberFormat="1" applyBorder="1" applyAlignment="1">
      <alignment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2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0" xfId="0" applyNumberFormat="1" applyBorder="1" applyAlignment="1">
      <alignment horizontal="center" wrapText="1"/>
    </xf>
    <xf numFmtId="0" fontId="0" fillId="0" borderId="0" xfId="0" applyFont="1" applyAlignment="1">
      <alignment horizontal="right" wrapText="1"/>
    </xf>
    <xf numFmtId="0" fontId="3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4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3" fillId="0" borderId="10" xfId="0" applyFont="1" applyBorder="1" applyAlignment="1">
      <alignment horizontal="left" textRotation="90" wrapText="1"/>
    </xf>
    <xf numFmtId="0" fontId="0" fillId="0" borderId="0" xfId="0" applyBorder="1" applyAlignment="1">
      <alignment horizontal="left" wrapText="1"/>
    </xf>
    <xf numFmtId="0" fontId="3" fillId="33" borderId="10" xfId="0" applyFont="1" applyFill="1" applyBorder="1" applyAlignment="1">
      <alignment horizontal="left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left" wrapText="1" indent="1"/>
    </xf>
    <xf numFmtId="14" fontId="0" fillId="0" borderId="10" xfId="0" applyNumberFormat="1" applyFont="1" applyBorder="1" applyAlignment="1">
      <alignment horizontal="center" wrapText="1"/>
    </xf>
    <xf numFmtId="0" fontId="0" fillId="33" borderId="0" xfId="0" applyFont="1" applyFill="1" applyBorder="1" applyAlignment="1">
      <alignment wrapText="1"/>
    </xf>
    <xf numFmtId="0" fontId="0" fillId="33" borderId="11" xfId="0" applyFont="1" applyFill="1" applyBorder="1" applyAlignment="1">
      <alignment horizontal="center" vertical="center" wrapText="1"/>
    </xf>
    <xf numFmtId="0" fontId="0" fillId="0" borderId="10" xfId="52" applyFont="1" applyBorder="1" applyAlignment="1">
      <alignment horizontal="left" wrapText="1"/>
      <protection/>
    </xf>
    <xf numFmtId="0" fontId="0" fillId="0" borderId="14" xfId="0" applyFont="1" applyBorder="1" applyAlignment="1">
      <alignment horizontal="left" wrapText="1" indent="1"/>
    </xf>
    <xf numFmtId="1" fontId="3" fillId="0" borderId="14" xfId="0" applyNumberFormat="1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33" borderId="14" xfId="0" applyFont="1" applyFill="1" applyBorder="1" applyAlignment="1">
      <alignment horizontal="left" wrapText="1"/>
    </xf>
    <xf numFmtId="14" fontId="0" fillId="0" borderId="14" xfId="0" applyNumberFormat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0" xfId="0" applyFont="1" applyBorder="1" applyAlignment="1">
      <alignment horizontal="left" wrapText="1" indent="1"/>
    </xf>
    <xf numFmtId="0" fontId="3" fillId="33" borderId="0" xfId="0" applyFont="1" applyFill="1" applyBorder="1" applyAlignment="1">
      <alignment horizontal="left" wrapText="1"/>
    </xf>
    <xf numFmtId="14" fontId="0" fillId="0" borderId="0" xfId="0" applyNumberForma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10" xfId="0" applyNumberFormat="1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right" wrapText="1"/>
    </xf>
    <xf numFmtId="0" fontId="0" fillId="0" borderId="11" xfId="0" applyBorder="1" applyAlignment="1">
      <alignment wrapText="1"/>
    </xf>
    <xf numFmtId="0" fontId="9" fillId="0" borderId="0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wrapText="1"/>
    </xf>
    <xf numFmtId="0" fontId="5" fillId="33" borderId="0" xfId="0" applyFont="1" applyFill="1" applyBorder="1" applyAlignment="1">
      <alignment horizontal="center" vertical="top" wrapText="1"/>
    </xf>
    <xf numFmtId="0" fontId="5" fillId="0" borderId="13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5" fillId="0" borderId="21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3" xfId="0" applyFont="1" applyFill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49" fontId="5" fillId="0" borderId="13" xfId="0" applyNumberFormat="1" applyFont="1" applyBorder="1" applyAlignment="1">
      <alignment horizontal="center" wrapText="1"/>
    </xf>
    <xf numFmtId="49" fontId="5" fillId="0" borderId="12" xfId="0" applyNumberFormat="1" applyFont="1" applyBorder="1" applyAlignment="1">
      <alignment horizontal="center" wrapText="1"/>
    </xf>
    <xf numFmtId="0" fontId="2" fillId="0" borderId="11" xfId="52" applyFont="1" applyBorder="1" applyAlignment="1">
      <alignment horizontal="center" wrapText="1"/>
      <protection/>
    </xf>
    <xf numFmtId="0" fontId="2" fillId="0" borderId="11" xfId="52" applyFont="1" applyBorder="1" applyAlignment="1">
      <alignment wrapText="1"/>
      <protection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5" fillId="33" borderId="16" xfId="0" applyFont="1" applyFill="1" applyBorder="1" applyAlignment="1">
      <alignment vertical="center" textRotation="90" wrapText="1"/>
    </xf>
    <xf numFmtId="0" fontId="5" fillId="33" borderId="22" xfId="0" applyFont="1" applyFill="1" applyBorder="1" applyAlignment="1">
      <alignment vertical="center" textRotation="90" wrapText="1"/>
    </xf>
    <xf numFmtId="0" fontId="5" fillId="33" borderId="17" xfId="0" applyFont="1" applyFill="1" applyBorder="1" applyAlignment="1">
      <alignment vertical="center" textRotation="90" wrapText="1"/>
    </xf>
    <xf numFmtId="0" fontId="5" fillId="33" borderId="20" xfId="0" applyFont="1" applyFill="1" applyBorder="1" applyAlignment="1">
      <alignment vertical="center" textRotation="90" wrapText="1"/>
    </xf>
    <xf numFmtId="0" fontId="5" fillId="33" borderId="11" xfId="0" applyFont="1" applyFill="1" applyBorder="1" applyAlignment="1">
      <alignment vertical="center" textRotation="90" wrapText="1"/>
    </xf>
    <xf numFmtId="0" fontId="5" fillId="33" borderId="15" xfId="0" applyFont="1" applyFill="1" applyBorder="1" applyAlignment="1">
      <alignment vertical="center" textRotation="90" wrapText="1"/>
    </xf>
    <xf numFmtId="0" fontId="5" fillId="0" borderId="13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/>
    </xf>
    <xf numFmtId="0" fontId="3" fillId="0" borderId="14" xfId="0" applyFont="1" applyBorder="1" applyAlignment="1">
      <alignment/>
    </xf>
    <xf numFmtId="1" fontId="3" fillId="0" borderId="0" xfId="0" applyNumberFormat="1" applyFont="1" applyBorder="1" applyAlignment="1">
      <alignment horizontal="center" wrapText="1"/>
    </xf>
    <xf numFmtId="1" fontId="3" fillId="0" borderId="14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14" fontId="2" fillId="0" borderId="11" xfId="0" applyNumberFormat="1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33" borderId="0" xfId="0" applyFont="1" applyFill="1" applyBorder="1" applyAlignment="1">
      <alignment horizontal="right" wrapText="1"/>
    </xf>
    <xf numFmtId="0" fontId="0" fillId="33" borderId="0" xfId="0" applyFill="1" applyAlignment="1">
      <alignment wrapText="1"/>
    </xf>
    <xf numFmtId="0" fontId="0" fillId="0" borderId="0" xfId="0" applyFont="1" applyAlignment="1">
      <alignment horizontal="right" wrapText="1"/>
    </xf>
    <xf numFmtId="0" fontId="5" fillId="33" borderId="22" xfId="0" applyFont="1" applyFill="1" applyBorder="1" applyAlignment="1">
      <alignment horizontal="center" wrapText="1"/>
    </xf>
    <xf numFmtId="0" fontId="2" fillId="0" borderId="11" xfId="52" applyFont="1" applyBorder="1" applyAlignment="1">
      <alignment horizontal="left" wrapText="1"/>
      <protection/>
    </xf>
    <xf numFmtId="0" fontId="2" fillId="0" borderId="11" xfId="0" applyFont="1" applyBorder="1" applyAlignment="1">
      <alignment horizont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textRotation="90" wrapText="1"/>
    </xf>
    <xf numFmtId="0" fontId="3" fillId="33" borderId="24" xfId="0" applyFont="1" applyFill="1" applyBorder="1" applyAlignment="1">
      <alignment horizontal="center" vertical="center" textRotation="90" wrapText="1"/>
    </xf>
    <xf numFmtId="0" fontId="3" fillId="33" borderId="14" xfId="0" applyFont="1" applyFill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 wrapText="1"/>
    </xf>
    <xf numFmtId="188" fontId="7" fillId="0" borderId="10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2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3" xfId="0" applyFont="1" applyBorder="1" applyAlignment="1">
      <alignment horizontal="center" textRotation="90" wrapText="1"/>
    </xf>
    <xf numFmtId="0" fontId="3" fillId="0" borderId="12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1" fontId="3" fillId="0" borderId="13" xfId="0" applyNumberFormat="1" applyFont="1" applyBorder="1" applyAlignment="1">
      <alignment horizontal="center" wrapText="1"/>
    </xf>
    <xf numFmtId="1" fontId="3" fillId="0" borderId="12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textRotation="90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5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"/>
  <sheetViews>
    <sheetView tabSelected="1" view="pageBreakPreview" zoomScale="115" zoomScaleNormal="115" zoomScaleSheetLayoutView="115" workbookViewId="0" topLeftCell="A1">
      <selection activeCell="B17" sqref="B17"/>
    </sheetView>
  </sheetViews>
  <sheetFormatPr defaultColWidth="9.00390625" defaultRowHeight="15.75"/>
  <cols>
    <col min="1" max="1" width="5.00390625" style="1" customWidth="1"/>
    <col min="2" max="2" width="25.375" style="1" customWidth="1"/>
    <col min="3" max="3" width="9.875" style="1" customWidth="1"/>
    <col min="4" max="4" width="4.75390625" style="1" customWidth="1"/>
    <col min="5" max="5" width="3.125" style="1" customWidth="1"/>
    <col min="6" max="6" width="4.75390625" style="1" hidden="1" customWidth="1"/>
    <col min="7" max="7" width="3.75390625" style="1" hidden="1" customWidth="1"/>
    <col min="8" max="8" width="4.75390625" style="1" customWidth="1"/>
    <col min="9" max="9" width="3.50390625" style="1" customWidth="1"/>
    <col min="10" max="10" width="4.75390625" style="1" hidden="1" customWidth="1"/>
    <col min="11" max="11" width="3.625" style="1" hidden="1" customWidth="1"/>
    <col min="12" max="12" width="7.00390625" style="1" customWidth="1"/>
    <col min="13" max="13" width="11.00390625" style="1" customWidth="1"/>
    <col min="14" max="14" width="6.75390625" style="1" customWidth="1"/>
    <col min="15" max="15" width="10.125" style="1" customWidth="1"/>
    <col min="16" max="16" width="13.125" style="1" customWidth="1"/>
    <col min="17" max="16384" width="9.00390625" style="1" customWidth="1"/>
  </cols>
  <sheetData>
    <row r="1" spans="1:16" ht="15.75">
      <c r="A1" s="115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6"/>
    </row>
    <row r="2" spans="1:15" ht="6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6" ht="13.5" customHeight="1">
      <c r="A3" s="115" t="s">
        <v>50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6"/>
    </row>
    <row r="4" spans="1:15" ht="6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6" s="18" customFormat="1" ht="13.5" customHeight="1">
      <c r="A5" s="68" t="s">
        <v>35</v>
      </c>
      <c r="B5" s="69"/>
      <c r="C5" s="126" t="s">
        <v>60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</row>
    <row r="6" spans="1:15" ht="6" customHeight="1">
      <c r="A6" s="19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6" s="18" customFormat="1" ht="13.5" customHeight="1">
      <c r="A7" s="20" t="s">
        <v>8</v>
      </c>
      <c r="B7" s="9">
        <v>3</v>
      </c>
      <c r="C7" s="3"/>
      <c r="D7" s="3"/>
      <c r="E7" s="3"/>
      <c r="F7" s="3"/>
      <c r="G7" s="3"/>
      <c r="H7" s="3"/>
      <c r="I7" s="3"/>
      <c r="J7" s="3"/>
      <c r="K7" s="3"/>
      <c r="N7" s="21" t="s">
        <v>7</v>
      </c>
      <c r="O7" s="91" t="s">
        <v>59</v>
      </c>
      <c r="P7" s="92"/>
    </row>
    <row r="8" spans="1:15" ht="6" customHeight="1">
      <c r="A8" s="19" t="s">
        <v>36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</row>
    <row r="9" spans="1:15" s="18" customFormat="1" ht="15" customHeight="1">
      <c r="A9" s="20"/>
      <c r="B9" s="22"/>
      <c r="C9" s="39"/>
      <c r="D9" s="72" t="s">
        <v>63</v>
      </c>
      <c r="E9" s="73"/>
      <c r="F9" s="40"/>
      <c r="G9" s="40"/>
      <c r="H9" s="41"/>
      <c r="I9" s="118" t="s">
        <v>6</v>
      </c>
      <c r="J9" s="119"/>
      <c r="K9" s="119"/>
      <c r="L9" s="119"/>
      <c r="M9" s="73"/>
      <c r="N9" s="2"/>
      <c r="O9" s="24"/>
    </row>
    <row r="10" spans="1:15" ht="6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1:16" s="18" customFormat="1" ht="17.25" customHeight="1">
      <c r="A11" s="23"/>
      <c r="B11" s="122" t="s">
        <v>48</v>
      </c>
      <c r="C11" s="122"/>
      <c r="D11" s="122"/>
      <c r="E11" s="122"/>
      <c r="F11" s="122"/>
      <c r="G11" s="122"/>
      <c r="H11" s="122"/>
      <c r="I11" s="122"/>
      <c r="J11" s="122"/>
      <c r="K11" s="123"/>
      <c r="L11" s="123"/>
      <c r="M11" s="123"/>
      <c r="N11" s="71"/>
      <c r="O11" s="71"/>
      <c r="P11" s="25"/>
    </row>
    <row r="12" spans="1:15" ht="3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6" s="18" customFormat="1" ht="15" customHeight="1">
      <c r="A13" s="3"/>
      <c r="B13" s="26"/>
      <c r="C13" s="70" t="s">
        <v>37</v>
      </c>
      <c r="D13" s="70"/>
      <c r="E13" s="120"/>
      <c r="F13" s="120"/>
      <c r="G13" s="120"/>
      <c r="H13" s="120"/>
      <c r="I13" s="120"/>
      <c r="J13" s="121"/>
      <c r="K13" s="121"/>
      <c r="L13" s="121"/>
      <c r="M13" s="26"/>
      <c r="N13" s="26"/>
      <c r="O13" s="26"/>
      <c r="P13" s="25"/>
    </row>
    <row r="14" spans="1:15" ht="6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1:16" s="18" customFormat="1" ht="17.25" customHeight="1">
      <c r="A15" s="30" t="s">
        <v>9</v>
      </c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1"/>
    </row>
    <row r="16" spans="1:15" ht="10.5" customHeight="1">
      <c r="A16" s="14"/>
      <c r="B16" s="125" t="s">
        <v>46</v>
      </c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</row>
    <row r="17" spans="1:16" s="18" customFormat="1" ht="17.25" customHeight="1">
      <c r="A17" s="20" t="s">
        <v>38</v>
      </c>
      <c r="B17" s="9">
        <v>7</v>
      </c>
      <c r="C17" s="95" t="s">
        <v>39</v>
      </c>
      <c r="D17" s="95"/>
      <c r="E17" s="95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25"/>
    </row>
    <row r="18" spans="1:15" ht="6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</row>
    <row r="19" spans="1:16" s="18" customFormat="1" ht="16.5" customHeight="1">
      <c r="A19" s="80" t="s">
        <v>40</v>
      </c>
      <c r="B19" s="69"/>
      <c r="C19" s="54" t="s">
        <v>13</v>
      </c>
      <c r="D19" s="53"/>
      <c r="E19" s="53"/>
      <c r="F19" s="53"/>
      <c r="G19" s="53"/>
      <c r="H19" s="53"/>
      <c r="J19" s="28"/>
      <c r="K19" s="28"/>
      <c r="M19" s="124" t="s">
        <v>41</v>
      </c>
      <c r="N19" s="116"/>
      <c r="O19" s="116"/>
      <c r="P19" s="29"/>
    </row>
    <row r="20" spans="1:15" ht="6" customHeigh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ht="0.75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</row>
    <row r="22" spans="1:16" s="18" customFormat="1" ht="17.25" customHeight="1">
      <c r="A22" s="80" t="s">
        <v>42</v>
      </c>
      <c r="B22" s="69"/>
      <c r="C22" s="109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</row>
    <row r="23" spans="1:15" ht="11.25" customHeight="1">
      <c r="A23" s="14"/>
      <c r="B23" s="14"/>
      <c r="C23" s="66" t="s">
        <v>43</v>
      </c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</row>
    <row r="24" spans="1:16" s="18" customFormat="1" ht="15" customHeight="1">
      <c r="A24" s="80" t="s">
        <v>42</v>
      </c>
      <c r="B24" s="69"/>
      <c r="C24" s="109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</row>
    <row r="25" spans="1:15" ht="12" customHeight="1">
      <c r="A25" s="14"/>
      <c r="B25" s="14"/>
      <c r="C25" s="66" t="s">
        <v>44</v>
      </c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</row>
    <row r="26" spans="1:15" ht="6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</row>
    <row r="27" spans="1:16" s="31" customFormat="1" ht="13.5" customHeight="1">
      <c r="A27" s="110" t="s">
        <v>1</v>
      </c>
      <c r="B27" s="110" t="s">
        <v>2</v>
      </c>
      <c r="C27" s="130" t="s">
        <v>49</v>
      </c>
      <c r="D27" s="140" t="s">
        <v>3</v>
      </c>
      <c r="E27" s="141"/>
      <c r="F27" s="141"/>
      <c r="G27" s="141"/>
      <c r="H27" s="141"/>
      <c r="I27" s="141"/>
      <c r="J27" s="141"/>
      <c r="K27" s="141"/>
      <c r="L27" s="142"/>
      <c r="M27" s="142"/>
      <c r="N27" s="143"/>
      <c r="O27" s="110" t="s">
        <v>37</v>
      </c>
      <c r="P27" s="110" t="s">
        <v>5</v>
      </c>
    </row>
    <row r="28" spans="1:16" s="31" customFormat="1" ht="4.5" customHeight="1">
      <c r="A28" s="128"/>
      <c r="B28" s="128"/>
      <c r="C28" s="131"/>
      <c r="D28" s="144"/>
      <c r="E28" s="145"/>
      <c r="F28" s="145"/>
      <c r="G28" s="145"/>
      <c r="H28" s="145"/>
      <c r="I28" s="145"/>
      <c r="J28" s="145"/>
      <c r="K28" s="145"/>
      <c r="L28" s="145"/>
      <c r="M28" s="145"/>
      <c r="N28" s="146"/>
      <c r="O28" s="111"/>
      <c r="P28" s="111"/>
    </row>
    <row r="29" spans="1:16" s="31" customFormat="1" ht="18" customHeight="1">
      <c r="A29" s="128"/>
      <c r="B29" s="128"/>
      <c r="C29" s="131"/>
      <c r="D29" s="133" t="s">
        <v>45</v>
      </c>
      <c r="E29" s="134"/>
      <c r="F29" s="134"/>
      <c r="G29" s="134"/>
      <c r="H29" s="134"/>
      <c r="I29" s="134"/>
      <c r="J29" s="134"/>
      <c r="K29" s="134"/>
      <c r="L29" s="135"/>
      <c r="M29" s="136" t="s">
        <v>56</v>
      </c>
      <c r="N29" s="149" t="s">
        <v>4</v>
      </c>
      <c r="O29" s="111"/>
      <c r="P29" s="111"/>
    </row>
    <row r="30" spans="1:16" s="31" customFormat="1" ht="9.75" customHeight="1" hidden="1">
      <c r="A30" s="128"/>
      <c r="B30" s="128"/>
      <c r="C30" s="131"/>
      <c r="D30" s="139">
        <v>0.5</v>
      </c>
      <c r="E30" s="139"/>
      <c r="F30" s="139"/>
      <c r="G30" s="139"/>
      <c r="H30" s="139">
        <v>0.5</v>
      </c>
      <c r="I30" s="139"/>
      <c r="J30" s="139"/>
      <c r="K30" s="139"/>
      <c r="L30" s="32"/>
      <c r="M30" s="136"/>
      <c r="N30" s="149"/>
      <c r="O30" s="111"/>
      <c r="P30" s="111"/>
    </row>
    <row r="31" spans="1:16" s="31" customFormat="1" ht="96" customHeight="1">
      <c r="A31" s="129"/>
      <c r="B31" s="129"/>
      <c r="C31" s="132"/>
      <c r="D31" s="154" t="s">
        <v>52</v>
      </c>
      <c r="E31" s="148"/>
      <c r="F31" s="147"/>
      <c r="G31" s="148"/>
      <c r="H31" s="137" t="s">
        <v>58</v>
      </c>
      <c r="I31" s="138"/>
      <c r="J31" s="138"/>
      <c r="K31" s="138"/>
      <c r="L31" s="42" t="s">
        <v>53</v>
      </c>
      <c r="M31" s="136"/>
      <c r="N31" s="149"/>
      <c r="O31" s="112"/>
      <c r="P31" s="112"/>
    </row>
    <row r="32" spans="1:16" s="31" customFormat="1" ht="11.25" customHeight="1">
      <c r="A32" s="47">
        <v>1</v>
      </c>
      <c r="B32" s="47">
        <v>2</v>
      </c>
      <c r="C32" s="48">
        <v>3</v>
      </c>
      <c r="D32" s="93">
        <v>4</v>
      </c>
      <c r="E32" s="94"/>
      <c r="F32" s="45"/>
      <c r="G32" s="46"/>
      <c r="H32" s="93">
        <v>5</v>
      </c>
      <c r="I32" s="94"/>
      <c r="J32" s="47"/>
      <c r="K32" s="47"/>
      <c r="L32" s="47">
        <v>6</v>
      </c>
      <c r="M32" s="48">
        <v>7</v>
      </c>
      <c r="N32" s="47">
        <v>8</v>
      </c>
      <c r="O32" s="49">
        <v>9</v>
      </c>
      <c r="P32" s="50">
        <v>10</v>
      </c>
    </row>
    <row r="33" spans="1:16" ht="18" customHeight="1">
      <c r="A33" s="38">
        <v>1</v>
      </c>
      <c r="B33" s="55" t="s">
        <v>61</v>
      </c>
      <c r="C33" s="51"/>
      <c r="D33" s="150"/>
      <c r="E33" s="151"/>
      <c r="F33" s="152"/>
      <c r="G33" s="153"/>
      <c r="H33" s="67"/>
      <c r="I33" s="67"/>
      <c r="J33" s="99"/>
      <c r="K33" s="99"/>
      <c r="L33" s="7">
        <f>IF(AND(D33="",H33=""),"",IF(AND((D33*0.4+H33*0.6)&gt;54.5,OR(D33&lt;54.5,H33&lt;54.5)),54,(D33*0.4+H33*0.6)))</f>
      </c>
      <c r="M33" s="44">
        <f>IF(C33="нд","Не допуск",IF(C33="нз","Не з'явився",IF(AND(L33&gt;0,L33&lt;55),"Незадовільно",IF(AND(L33&gt;=55,L33&lt;74.5),"Задовільно",IF(AND(L33&gt;=74.5,L33&lt;89.5),"Добре",IF(AND(L33&gt;=89.5,L33&lt;=100),"Відмінно",""))))))</f>
      </c>
      <c r="N33" s="6">
        <f>IF(L33="","",IF(AND(L33&gt;=0,L33&lt;29.5),"F",IF(AND(L33&gt;=29.5,L33&lt;54.5),"FX",IF(AND(L33&gt;=54.5,L33&lt;64.5),"E",IF(AND(L33&gt;=64.5,L33&lt;74.5),"D",IF(AND(L33&gt;=74.5,L33&lt;80.5),"C",IF(AND(L33&gt;=80.5,L33&lt;89.5),"B","A")))))))</f>
      </c>
      <c r="O33" s="52"/>
      <c r="P33" s="11"/>
    </row>
    <row r="34" spans="1:16" ht="18" customHeight="1">
      <c r="A34" s="38">
        <v>2</v>
      </c>
      <c r="B34" s="55" t="s">
        <v>62</v>
      </c>
      <c r="C34" s="5"/>
      <c r="D34" s="67"/>
      <c r="E34" s="67"/>
      <c r="F34" s="99"/>
      <c r="G34" s="99"/>
      <c r="H34" s="67"/>
      <c r="I34" s="67"/>
      <c r="J34" s="99"/>
      <c r="K34" s="99"/>
      <c r="L34" s="7"/>
      <c r="M34" s="44"/>
      <c r="N34" s="6"/>
      <c r="O34" s="27"/>
      <c r="P34" s="65"/>
    </row>
    <row r="35" spans="3:16" ht="18" customHeight="1">
      <c r="C35" s="62"/>
      <c r="D35" s="113"/>
      <c r="E35" s="113"/>
      <c r="F35" s="159"/>
      <c r="G35" s="159"/>
      <c r="H35" s="113"/>
      <c r="I35" s="113"/>
      <c r="J35" s="159"/>
      <c r="K35" s="159"/>
      <c r="L35" s="16">
        <f aca="true" t="shared" si="0" ref="L35:L49">IF(AND(D35="",H35=""),"",IF(AND((D35*0.4+H35*0.6)&gt;54.5,OR(D35&lt;54.5,H35&lt;54.5)),54,(D35*0.4+H35*0.6)))</f>
      </c>
      <c r="M35" s="63">
        <f aca="true" t="shared" si="1" ref="M35:M49">IF(C35="нд","Не допуск",IF(C35="нз","Не з'явився",IF(AND(L35&gt;0,L35&lt;55),"Незадовільно",IF(AND(L35&gt;=55,L35&lt;74.5),"Задовільно",IF(AND(L35&gt;=74.5,L35&lt;89.5),"Добре",IF(AND(L35&gt;=89.5,L35&lt;=100),"Відмінно",""))))))</f>
      </c>
      <c r="N35" s="4">
        <f aca="true" t="shared" si="2" ref="N35:N43">IF(L35="","",IF(AND(L35&gt;=0,L35&lt;29.5),"F",IF(AND(L35&gt;=29.5,L35&lt;55),"FX",IF(AND(L35&gt;=55,L35&lt;64.5),"E",IF(AND(L35&gt;=64.5,L35&lt;74.5),"D",IF(AND(L35&gt;=74.5,L35&lt;80.5),"C",IF(AND(L35&gt;=80.5,L35&lt;89.5),"B","A")))))))</f>
      </c>
      <c r="O35" s="64"/>
      <c r="P35" s="8"/>
    </row>
    <row r="36" spans="1:16" ht="18" customHeight="1" hidden="1">
      <c r="A36" s="38">
        <f>A34+1</f>
        <v>3</v>
      </c>
      <c r="B36" s="37"/>
      <c r="C36" s="56"/>
      <c r="D36" s="114"/>
      <c r="E36" s="114"/>
      <c r="F36" s="160"/>
      <c r="G36" s="160"/>
      <c r="H36" s="114"/>
      <c r="I36" s="114"/>
      <c r="J36" s="160"/>
      <c r="K36" s="160"/>
      <c r="L36" s="57">
        <f t="shared" si="0"/>
      </c>
      <c r="M36" s="59">
        <f t="shared" si="1"/>
      </c>
      <c r="N36" s="58">
        <f t="shared" si="2"/>
      </c>
      <c r="O36" s="60"/>
      <c r="P36" s="61"/>
    </row>
    <row r="37" spans="1:16" ht="18" customHeight="1" hidden="1">
      <c r="A37" s="38">
        <f aca="true" t="shared" si="3" ref="A37:A49">A36+1</f>
        <v>4</v>
      </c>
      <c r="B37" s="37"/>
      <c r="C37" s="5"/>
      <c r="D37" s="67"/>
      <c r="E37" s="67"/>
      <c r="F37" s="99"/>
      <c r="G37" s="99"/>
      <c r="H37" s="67"/>
      <c r="I37" s="67"/>
      <c r="J37" s="99"/>
      <c r="K37" s="99"/>
      <c r="L37" s="7">
        <f t="shared" si="0"/>
      </c>
      <c r="M37" s="44">
        <f t="shared" si="1"/>
      </c>
      <c r="N37" s="6">
        <f t="shared" si="2"/>
      </c>
      <c r="O37" s="27"/>
      <c r="P37" s="11"/>
    </row>
    <row r="38" spans="1:16" ht="18" customHeight="1" hidden="1">
      <c r="A38" s="38">
        <f t="shared" si="3"/>
        <v>5</v>
      </c>
      <c r="B38" s="37"/>
      <c r="C38" s="5"/>
      <c r="D38" s="67"/>
      <c r="E38" s="67"/>
      <c r="F38" s="99"/>
      <c r="G38" s="99"/>
      <c r="H38" s="67"/>
      <c r="I38" s="67"/>
      <c r="J38" s="99"/>
      <c r="K38" s="99"/>
      <c r="L38" s="7">
        <f t="shared" si="0"/>
      </c>
      <c r="M38" s="44">
        <f t="shared" si="1"/>
      </c>
      <c r="N38" s="6">
        <f t="shared" si="2"/>
      </c>
      <c r="O38" s="27"/>
      <c r="P38" s="11"/>
    </row>
    <row r="39" spans="1:16" ht="18" customHeight="1" hidden="1">
      <c r="A39" s="38">
        <f t="shared" si="3"/>
        <v>6</v>
      </c>
      <c r="B39" s="37"/>
      <c r="C39" s="5"/>
      <c r="D39" s="67"/>
      <c r="E39" s="67"/>
      <c r="F39" s="99"/>
      <c r="G39" s="99"/>
      <c r="H39" s="67"/>
      <c r="I39" s="67"/>
      <c r="J39" s="99"/>
      <c r="K39" s="99"/>
      <c r="L39" s="7">
        <f t="shared" si="0"/>
      </c>
      <c r="M39" s="44">
        <f t="shared" si="1"/>
      </c>
      <c r="N39" s="6">
        <f t="shared" si="2"/>
      </c>
      <c r="O39" s="27"/>
      <c r="P39" s="11"/>
    </row>
    <row r="40" spans="1:16" ht="18" customHeight="1" hidden="1">
      <c r="A40" s="38">
        <f t="shared" si="3"/>
        <v>7</v>
      </c>
      <c r="B40" s="37"/>
      <c r="C40" s="5"/>
      <c r="D40" s="67"/>
      <c r="E40" s="67"/>
      <c r="F40" s="99"/>
      <c r="G40" s="99"/>
      <c r="H40" s="67"/>
      <c r="I40" s="67"/>
      <c r="J40" s="99"/>
      <c r="K40" s="99"/>
      <c r="L40" s="7">
        <f t="shared" si="0"/>
      </c>
      <c r="M40" s="44">
        <f t="shared" si="1"/>
      </c>
      <c r="N40" s="6">
        <f t="shared" si="2"/>
      </c>
      <c r="O40" s="27"/>
      <c r="P40" s="11"/>
    </row>
    <row r="41" spans="1:16" ht="18" customHeight="1" hidden="1">
      <c r="A41" s="38">
        <f t="shared" si="3"/>
        <v>8</v>
      </c>
      <c r="B41" s="37"/>
      <c r="C41" s="5"/>
      <c r="D41" s="67"/>
      <c r="E41" s="67"/>
      <c r="F41" s="99"/>
      <c r="G41" s="99"/>
      <c r="H41" s="67"/>
      <c r="I41" s="67"/>
      <c r="J41" s="99"/>
      <c r="K41" s="99"/>
      <c r="L41" s="7">
        <f t="shared" si="0"/>
      </c>
      <c r="M41" s="44">
        <f t="shared" si="1"/>
      </c>
      <c r="N41" s="6">
        <f t="shared" si="2"/>
      </c>
      <c r="O41" s="27"/>
      <c r="P41" s="11"/>
    </row>
    <row r="42" spans="1:16" ht="18" customHeight="1" hidden="1">
      <c r="A42" s="38">
        <f t="shared" si="3"/>
        <v>9</v>
      </c>
      <c r="B42" s="37"/>
      <c r="C42" s="5"/>
      <c r="D42" s="67"/>
      <c r="E42" s="67"/>
      <c r="F42" s="99"/>
      <c r="G42" s="99"/>
      <c r="H42" s="67"/>
      <c r="I42" s="67"/>
      <c r="J42" s="99"/>
      <c r="K42" s="99"/>
      <c r="L42" s="7">
        <f t="shared" si="0"/>
      </c>
      <c r="M42" s="44">
        <f t="shared" si="1"/>
      </c>
      <c r="N42" s="6">
        <f t="shared" si="2"/>
      </c>
      <c r="O42" s="27"/>
      <c r="P42" s="11"/>
    </row>
    <row r="43" spans="1:16" ht="18" customHeight="1" hidden="1">
      <c r="A43" s="38">
        <f t="shared" si="3"/>
        <v>10</v>
      </c>
      <c r="B43" s="37"/>
      <c r="C43" s="5"/>
      <c r="D43" s="67"/>
      <c r="E43" s="67"/>
      <c r="F43" s="99"/>
      <c r="G43" s="99"/>
      <c r="H43" s="67"/>
      <c r="I43" s="67"/>
      <c r="J43" s="99"/>
      <c r="K43" s="99"/>
      <c r="L43" s="7">
        <f t="shared" si="0"/>
      </c>
      <c r="M43" s="44">
        <f t="shared" si="1"/>
      </c>
      <c r="N43" s="6">
        <f t="shared" si="2"/>
      </c>
      <c r="O43" s="27"/>
      <c r="P43" s="11"/>
    </row>
    <row r="44" spans="1:16" ht="18" customHeight="1" hidden="1">
      <c r="A44" s="38">
        <f t="shared" si="3"/>
        <v>11</v>
      </c>
      <c r="B44" s="37"/>
      <c r="C44" s="5"/>
      <c r="D44" s="67"/>
      <c r="E44" s="67"/>
      <c r="F44" s="6"/>
      <c r="G44" s="6"/>
      <c r="H44" s="67"/>
      <c r="I44" s="67"/>
      <c r="J44" s="6"/>
      <c r="K44" s="6"/>
      <c r="L44" s="7">
        <f t="shared" si="0"/>
      </c>
      <c r="M44" s="44">
        <f t="shared" si="1"/>
      </c>
      <c r="N44" s="6"/>
      <c r="O44" s="27"/>
      <c r="P44" s="11"/>
    </row>
    <row r="45" spans="1:16" ht="18" customHeight="1" hidden="1">
      <c r="A45" s="38">
        <f t="shared" si="3"/>
        <v>12</v>
      </c>
      <c r="B45" s="37"/>
      <c r="C45" s="5"/>
      <c r="D45" s="67"/>
      <c r="E45" s="67"/>
      <c r="F45" s="6"/>
      <c r="G45" s="6"/>
      <c r="H45" s="67"/>
      <c r="I45" s="67"/>
      <c r="J45" s="6"/>
      <c r="K45" s="6"/>
      <c r="L45" s="7">
        <f t="shared" si="0"/>
      </c>
      <c r="M45" s="44">
        <f t="shared" si="1"/>
      </c>
      <c r="N45" s="6"/>
      <c r="O45" s="27"/>
      <c r="P45" s="11"/>
    </row>
    <row r="46" spans="1:16" ht="18" customHeight="1" hidden="1">
      <c r="A46" s="38">
        <f t="shared" si="3"/>
        <v>13</v>
      </c>
      <c r="B46" s="37"/>
      <c r="C46" s="5"/>
      <c r="D46" s="67"/>
      <c r="E46" s="67"/>
      <c r="F46" s="6"/>
      <c r="G46" s="6"/>
      <c r="H46" s="67"/>
      <c r="I46" s="67"/>
      <c r="J46" s="6"/>
      <c r="K46" s="6"/>
      <c r="L46" s="7">
        <f t="shared" si="0"/>
      </c>
      <c r="M46" s="44">
        <f t="shared" si="1"/>
      </c>
      <c r="N46" s="6"/>
      <c r="O46" s="27"/>
      <c r="P46" s="11"/>
    </row>
    <row r="47" spans="1:16" ht="18" customHeight="1" hidden="1">
      <c r="A47" s="38">
        <f t="shared" si="3"/>
        <v>14</v>
      </c>
      <c r="B47" s="37"/>
      <c r="C47" s="5"/>
      <c r="D47" s="67"/>
      <c r="E47" s="67"/>
      <c r="F47" s="6"/>
      <c r="G47" s="6"/>
      <c r="H47" s="67"/>
      <c r="I47" s="67"/>
      <c r="J47" s="6"/>
      <c r="K47" s="6"/>
      <c r="L47" s="7">
        <f t="shared" si="0"/>
      </c>
      <c r="M47" s="44">
        <f t="shared" si="1"/>
      </c>
      <c r="N47" s="6"/>
      <c r="O47" s="27"/>
      <c r="P47" s="11"/>
    </row>
    <row r="48" spans="1:16" ht="18" customHeight="1" hidden="1">
      <c r="A48" s="38">
        <f t="shared" si="3"/>
        <v>15</v>
      </c>
      <c r="B48" s="37"/>
      <c r="C48" s="5"/>
      <c r="D48" s="67"/>
      <c r="E48" s="67"/>
      <c r="F48" s="6"/>
      <c r="G48" s="6"/>
      <c r="H48" s="67"/>
      <c r="I48" s="67"/>
      <c r="J48" s="6"/>
      <c r="K48" s="6"/>
      <c r="L48" s="7">
        <f t="shared" si="0"/>
      </c>
      <c r="M48" s="44">
        <f t="shared" si="1"/>
      </c>
      <c r="N48" s="6"/>
      <c r="O48" s="27"/>
      <c r="P48" s="11"/>
    </row>
    <row r="49" spans="1:16" ht="18" customHeight="1" hidden="1">
      <c r="A49" s="38">
        <f t="shared" si="3"/>
        <v>16</v>
      </c>
      <c r="B49" s="37"/>
      <c r="C49" s="5"/>
      <c r="D49" s="67"/>
      <c r="E49" s="67"/>
      <c r="F49" s="6"/>
      <c r="G49" s="6"/>
      <c r="H49" s="67"/>
      <c r="I49" s="67"/>
      <c r="J49" s="6"/>
      <c r="K49" s="6"/>
      <c r="L49" s="7">
        <f t="shared" si="0"/>
      </c>
      <c r="M49" s="44">
        <f t="shared" si="1"/>
      </c>
      <c r="N49" s="6"/>
      <c r="O49" s="27"/>
      <c r="P49" s="11"/>
    </row>
    <row r="50" spans="1:16" ht="4.5" customHeight="1">
      <c r="A50" s="43"/>
      <c r="B50" s="12"/>
      <c r="C50" s="13"/>
      <c r="D50" s="12"/>
      <c r="E50" s="13"/>
      <c r="F50" s="4"/>
      <c r="G50" s="4"/>
      <c r="H50" s="4"/>
      <c r="I50" s="4"/>
      <c r="J50" s="4"/>
      <c r="K50" s="4"/>
      <c r="L50" s="4"/>
      <c r="M50" s="4"/>
      <c r="N50" s="8"/>
      <c r="O50" s="8"/>
      <c r="P50" s="2"/>
    </row>
    <row r="51" spans="1:15" ht="18.75" customHeight="1">
      <c r="A51" s="157" t="s">
        <v>55</v>
      </c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2"/>
    </row>
    <row r="52" spans="1:15" ht="21" customHeight="1">
      <c r="A52" s="14"/>
      <c r="B52" s="14"/>
      <c r="C52" s="15" t="s">
        <v>51</v>
      </c>
      <c r="D52" s="10"/>
      <c r="E52" s="10"/>
      <c r="F52" s="10"/>
      <c r="H52" s="81" t="s">
        <v>54</v>
      </c>
      <c r="I52" s="81"/>
      <c r="J52" s="81"/>
      <c r="K52" s="81"/>
      <c r="L52" s="81"/>
      <c r="M52" s="81"/>
      <c r="N52" s="15"/>
      <c r="O52" s="15"/>
    </row>
    <row r="53" spans="1:15" ht="21" customHeight="1">
      <c r="A53" s="2"/>
      <c r="B53" s="12"/>
      <c r="C53" s="13"/>
      <c r="D53" s="12"/>
      <c r="E53" s="13"/>
      <c r="F53" s="16"/>
      <c r="G53" s="8"/>
      <c r="H53" s="8"/>
      <c r="I53" s="4"/>
      <c r="J53" s="4"/>
      <c r="K53" s="4"/>
      <c r="L53" s="4"/>
      <c r="M53" s="4"/>
      <c r="N53" s="8"/>
      <c r="O53" s="8"/>
    </row>
    <row r="54" spans="1:15" s="34" customFormat="1" ht="11.25">
      <c r="A54" s="158" t="s">
        <v>10</v>
      </c>
      <c r="B54" s="75"/>
      <c r="C54" s="158" t="s">
        <v>11</v>
      </c>
      <c r="D54" s="75"/>
      <c r="E54" s="100" t="s">
        <v>4</v>
      </c>
      <c r="F54" s="101"/>
      <c r="G54" s="102"/>
      <c r="H54" s="106" t="s">
        <v>12</v>
      </c>
      <c r="I54" s="107"/>
      <c r="J54" s="107"/>
      <c r="K54" s="107"/>
      <c r="L54" s="107"/>
      <c r="M54" s="107"/>
      <c r="N54" s="108"/>
      <c r="O54" s="33"/>
    </row>
    <row r="55" spans="1:15" s="34" customFormat="1" ht="15.75" customHeight="1">
      <c r="A55" s="78"/>
      <c r="B55" s="79"/>
      <c r="C55" s="78"/>
      <c r="D55" s="79"/>
      <c r="E55" s="103"/>
      <c r="F55" s="104"/>
      <c r="G55" s="105"/>
      <c r="H55" s="96" t="s">
        <v>13</v>
      </c>
      <c r="I55" s="97"/>
      <c r="J55" s="97"/>
      <c r="K55" s="97"/>
      <c r="L55" s="98"/>
      <c r="M55" s="96" t="s">
        <v>14</v>
      </c>
      <c r="N55" s="98"/>
      <c r="O55" s="35"/>
    </row>
    <row r="56" spans="1:15" s="34" customFormat="1" ht="11.25">
      <c r="A56" s="82">
        <f>IF(L33="","",COUNTIF(L33:L49,"&gt;=90"))</f>
      </c>
      <c r="B56" s="83"/>
      <c r="C56" s="82" t="s">
        <v>15</v>
      </c>
      <c r="D56" s="83"/>
      <c r="E56" s="82" t="s">
        <v>16</v>
      </c>
      <c r="F56" s="85"/>
      <c r="G56" s="86"/>
      <c r="H56" s="87" t="s">
        <v>17</v>
      </c>
      <c r="I56" s="88"/>
      <c r="J56" s="88"/>
      <c r="K56" s="88"/>
      <c r="L56" s="83"/>
      <c r="M56" s="74" t="s">
        <v>18</v>
      </c>
      <c r="N56" s="75"/>
      <c r="O56" s="36"/>
    </row>
    <row r="57" spans="1:15" s="34" customFormat="1" ht="11.25">
      <c r="A57" s="82">
        <f>IF(L33="","",COUNT(L33:L49)-COUNTIF(L33:L49,"&lt;81")-COUNTIF(L33:L49,"&gt;=90"))</f>
      </c>
      <c r="B57" s="83"/>
      <c r="C57" s="82" t="s">
        <v>19</v>
      </c>
      <c r="D57" s="83"/>
      <c r="E57" s="82" t="s">
        <v>20</v>
      </c>
      <c r="F57" s="85"/>
      <c r="G57" s="86"/>
      <c r="H57" s="87" t="s">
        <v>21</v>
      </c>
      <c r="I57" s="88"/>
      <c r="J57" s="88"/>
      <c r="K57" s="88"/>
      <c r="L57" s="83"/>
      <c r="M57" s="76"/>
      <c r="N57" s="77"/>
      <c r="O57" s="36"/>
    </row>
    <row r="58" spans="1:15" s="34" customFormat="1" ht="11.25">
      <c r="A58" s="82">
        <f>IF(L33="","",COUNT(L33:L49)-COUNTIF(L33:L49,"&lt;75")-COUNTIF(L33:L49,"&gt;=81"))</f>
      </c>
      <c r="B58" s="83"/>
      <c r="C58" s="82" t="s">
        <v>22</v>
      </c>
      <c r="D58" s="83"/>
      <c r="E58" s="82" t="s">
        <v>23</v>
      </c>
      <c r="F58" s="85"/>
      <c r="G58" s="86"/>
      <c r="H58" s="87" t="s">
        <v>21</v>
      </c>
      <c r="I58" s="88"/>
      <c r="J58" s="88"/>
      <c r="K58" s="88"/>
      <c r="L58" s="83"/>
      <c r="M58" s="76"/>
      <c r="N58" s="77"/>
      <c r="O58" s="36"/>
    </row>
    <row r="59" spans="1:15" s="34" customFormat="1" ht="11.25">
      <c r="A59" s="82">
        <f>IF(L33="","",COUNT(L33:L49)-COUNTIF(L33:L49,"&lt;65")-COUNTIF(L33:L49,"&gt;=75"))</f>
      </c>
      <c r="B59" s="83"/>
      <c r="C59" s="82" t="s">
        <v>24</v>
      </c>
      <c r="D59" s="83"/>
      <c r="E59" s="82" t="s">
        <v>25</v>
      </c>
      <c r="F59" s="85"/>
      <c r="G59" s="86"/>
      <c r="H59" s="87" t="s">
        <v>26</v>
      </c>
      <c r="I59" s="88"/>
      <c r="J59" s="88"/>
      <c r="K59" s="88"/>
      <c r="L59" s="83"/>
      <c r="M59" s="76"/>
      <c r="N59" s="77"/>
      <c r="O59" s="36"/>
    </row>
    <row r="60" spans="1:15" s="34" customFormat="1" ht="11.25">
      <c r="A60" s="82">
        <f>IF(L33="","",COUNT(L33:L49)-COUNTIF(L33:L49,"&lt;54")-COUNTIF(L33:L49,"&gt;=65"))</f>
      </c>
      <c r="B60" s="83"/>
      <c r="C60" s="82" t="s">
        <v>27</v>
      </c>
      <c r="D60" s="83"/>
      <c r="E60" s="82" t="s">
        <v>28</v>
      </c>
      <c r="F60" s="85"/>
      <c r="G60" s="86"/>
      <c r="H60" s="87" t="s">
        <v>26</v>
      </c>
      <c r="I60" s="88"/>
      <c r="J60" s="88"/>
      <c r="K60" s="88"/>
      <c r="L60" s="83"/>
      <c r="M60" s="78"/>
      <c r="N60" s="79"/>
      <c r="O60" s="36"/>
    </row>
    <row r="61" spans="1:15" s="34" customFormat="1" ht="11.25">
      <c r="A61" s="82">
        <f>IF(L33="","",COUNT(L33:L49)-COUNTIF(L33:L49,"&lt;31")-COUNTIF(L33:L49,"&gt;=55"))</f>
      </c>
      <c r="B61" s="83"/>
      <c r="C61" s="82" t="s">
        <v>29</v>
      </c>
      <c r="D61" s="83"/>
      <c r="E61" s="82" t="s">
        <v>30</v>
      </c>
      <c r="F61" s="85"/>
      <c r="G61" s="86"/>
      <c r="H61" s="87" t="s">
        <v>31</v>
      </c>
      <c r="I61" s="88"/>
      <c r="J61" s="88"/>
      <c r="K61" s="88"/>
      <c r="L61" s="83"/>
      <c r="M61" s="74" t="s">
        <v>32</v>
      </c>
      <c r="N61" s="75"/>
      <c r="O61" s="36"/>
    </row>
    <row r="62" spans="1:15" s="34" customFormat="1" ht="11.25">
      <c r="A62" s="82">
        <f>IF(L33="","",COUNTIF(L33:L49,"&lt;=30"))</f>
      </c>
      <c r="B62" s="83"/>
      <c r="C62" s="89" t="s">
        <v>33</v>
      </c>
      <c r="D62" s="90"/>
      <c r="E62" s="82" t="s">
        <v>30</v>
      </c>
      <c r="F62" s="85"/>
      <c r="G62" s="86"/>
      <c r="H62" s="87" t="s">
        <v>31</v>
      </c>
      <c r="I62" s="88"/>
      <c r="J62" s="88"/>
      <c r="K62" s="88"/>
      <c r="L62" s="83"/>
      <c r="M62" s="78"/>
      <c r="N62" s="79"/>
      <c r="O62" s="36"/>
    </row>
    <row r="63" spans="1:15" ht="21" customHeight="1">
      <c r="A63" s="2"/>
      <c r="B63" s="2"/>
      <c r="C63" s="17"/>
      <c r="D63" s="2"/>
      <c r="E63" s="2"/>
      <c r="F63" s="2"/>
      <c r="G63" s="2"/>
      <c r="H63" s="2"/>
      <c r="I63" s="2"/>
      <c r="J63" s="2"/>
      <c r="K63" s="2"/>
      <c r="L63" s="4"/>
      <c r="M63" s="4"/>
      <c r="N63" s="4"/>
      <c r="O63" s="2"/>
    </row>
    <row r="64" spans="1:15" ht="21" customHeight="1">
      <c r="A64" s="84" t="s">
        <v>34</v>
      </c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2"/>
    </row>
    <row r="65" spans="1:15" ht="21" customHeight="1">
      <c r="A65" s="14"/>
      <c r="B65" s="66" t="s">
        <v>57</v>
      </c>
      <c r="C65" s="66"/>
      <c r="H65" s="155" t="s">
        <v>47</v>
      </c>
      <c r="I65" s="156"/>
      <c r="J65" s="156"/>
      <c r="K65" s="156"/>
      <c r="L65" s="156"/>
      <c r="M65" s="156"/>
      <c r="N65" s="15"/>
      <c r="O65" s="15"/>
    </row>
    <row r="68" ht="15.75"/>
    <row r="71" ht="15.75"/>
    <row r="75" ht="15.75"/>
    <row r="77" ht="15.75"/>
  </sheetData>
  <sheetProtection/>
  <mergeCells count="136">
    <mergeCell ref="J34:K34"/>
    <mergeCell ref="J38:K38"/>
    <mergeCell ref="J39:K39"/>
    <mergeCell ref="F36:G36"/>
    <mergeCell ref="J35:K35"/>
    <mergeCell ref="J36:K36"/>
    <mergeCell ref="J40:K40"/>
    <mergeCell ref="J37:K37"/>
    <mergeCell ref="F41:G41"/>
    <mergeCell ref="H48:I48"/>
    <mergeCell ref="F35:G35"/>
    <mergeCell ref="J41:K41"/>
    <mergeCell ref="F40:G40"/>
    <mergeCell ref="H37:I37"/>
    <mergeCell ref="J42:K42"/>
    <mergeCell ref="H46:I46"/>
    <mergeCell ref="H36:I36"/>
    <mergeCell ref="J43:K43"/>
    <mergeCell ref="F34:G34"/>
    <mergeCell ref="H38:I38"/>
    <mergeCell ref="H39:I39"/>
    <mergeCell ref="F37:G37"/>
    <mergeCell ref="F38:G38"/>
    <mergeCell ref="F39:G39"/>
    <mergeCell ref="H41:I41"/>
    <mergeCell ref="H47:I47"/>
    <mergeCell ref="H44:I44"/>
    <mergeCell ref="H45:I45"/>
    <mergeCell ref="H35:I35"/>
    <mergeCell ref="H49:I49"/>
    <mergeCell ref="H65:M65"/>
    <mergeCell ref="A51:N51"/>
    <mergeCell ref="A54:B55"/>
    <mergeCell ref="C54:D55"/>
    <mergeCell ref="H56:L56"/>
    <mergeCell ref="A57:B57"/>
    <mergeCell ref="C57:D57"/>
    <mergeCell ref="A59:B59"/>
    <mergeCell ref="C59:D59"/>
    <mergeCell ref="E59:G59"/>
    <mergeCell ref="M55:N55"/>
    <mergeCell ref="D37:E37"/>
    <mergeCell ref="D38:E38"/>
    <mergeCell ref="D39:E39"/>
    <mergeCell ref="F42:G42"/>
    <mergeCell ref="F43:G43"/>
    <mergeCell ref="D40:E40"/>
    <mergeCell ref="D41:E41"/>
    <mergeCell ref="D42:E42"/>
    <mergeCell ref="H42:I42"/>
    <mergeCell ref="D33:E33"/>
    <mergeCell ref="F33:G33"/>
    <mergeCell ref="E57:G57"/>
    <mergeCell ref="H57:L57"/>
    <mergeCell ref="D30:G30"/>
    <mergeCell ref="D31:E31"/>
    <mergeCell ref="D43:E43"/>
    <mergeCell ref="H34:I34"/>
    <mergeCell ref="H43:I43"/>
    <mergeCell ref="H40:I40"/>
    <mergeCell ref="J31:K31"/>
    <mergeCell ref="H30:K30"/>
    <mergeCell ref="D27:N28"/>
    <mergeCell ref="F31:G31"/>
    <mergeCell ref="N29:N31"/>
    <mergeCell ref="O27:O31"/>
    <mergeCell ref="M19:O19"/>
    <mergeCell ref="B16:O16"/>
    <mergeCell ref="C5:P5"/>
    <mergeCell ref="B15:P15"/>
    <mergeCell ref="A27:A31"/>
    <mergeCell ref="B27:B31"/>
    <mergeCell ref="C27:C31"/>
    <mergeCell ref="D29:L29"/>
    <mergeCell ref="M29:M31"/>
    <mergeCell ref="H31:I31"/>
    <mergeCell ref="C24:P24"/>
    <mergeCell ref="P27:P31"/>
    <mergeCell ref="D35:E35"/>
    <mergeCell ref="D36:E36"/>
    <mergeCell ref="A1:P1"/>
    <mergeCell ref="A3:P3"/>
    <mergeCell ref="I9:M9"/>
    <mergeCell ref="E13:L13"/>
    <mergeCell ref="B11:M11"/>
    <mergeCell ref="A19:B19"/>
    <mergeCell ref="H59:L59"/>
    <mergeCell ref="C61:D61"/>
    <mergeCell ref="E61:G61"/>
    <mergeCell ref="H61:L61"/>
    <mergeCell ref="C17:E17"/>
    <mergeCell ref="H55:L55"/>
    <mergeCell ref="D34:E34"/>
    <mergeCell ref="J33:K33"/>
    <mergeCell ref="H33:I33"/>
    <mergeCell ref="E56:G56"/>
    <mergeCell ref="O7:P7"/>
    <mergeCell ref="D32:E32"/>
    <mergeCell ref="H32:I32"/>
    <mergeCell ref="C58:D58"/>
    <mergeCell ref="E58:G58"/>
    <mergeCell ref="H58:L58"/>
    <mergeCell ref="C56:D56"/>
    <mergeCell ref="E54:G55"/>
    <mergeCell ref="H54:N54"/>
    <mergeCell ref="C22:P22"/>
    <mergeCell ref="A60:B60"/>
    <mergeCell ref="C60:D60"/>
    <mergeCell ref="E60:G60"/>
    <mergeCell ref="H60:L60"/>
    <mergeCell ref="A61:B61"/>
    <mergeCell ref="M61:N62"/>
    <mergeCell ref="A62:B62"/>
    <mergeCell ref="C62:D62"/>
    <mergeCell ref="E62:G62"/>
    <mergeCell ref="H62:L62"/>
    <mergeCell ref="A5:B5"/>
    <mergeCell ref="C13:D13"/>
    <mergeCell ref="N11:O11"/>
    <mergeCell ref="D9:E9"/>
    <mergeCell ref="M56:N60"/>
    <mergeCell ref="A22:B22"/>
    <mergeCell ref="C23:O23"/>
    <mergeCell ref="A24:B24"/>
    <mergeCell ref="C25:O25"/>
    <mergeCell ref="H52:M52"/>
    <mergeCell ref="B65:C65"/>
    <mergeCell ref="D44:E44"/>
    <mergeCell ref="D45:E45"/>
    <mergeCell ref="D46:E46"/>
    <mergeCell ref="D47:E47"/>
    <mergeCell ref="D48:E48"/>
    <mergeCell ref="D49:E49"/>
    <mergeCell ref="A56:B56"/>
    <mergeCell ref="A58:B58"/>
    <mergeCell ref="A64:N64"/>
  </mergeCells>
  <printOptions/>
  <pageMargins left="0.5905511811023623" right="0.1968503937007874" top="0.1968503937007874" bottom="0.1968503937007874" header="0" footer="0"/>
  <pageSetup horizontalDpi="300" verticalDpi="300" orientation="portrait" paperSize="9" scale="8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Елизавета</dc:creator>
  <cp:keywords/>
  <dc:description/>
  <cp:lastModifiedBy>User</cp:lastModifiedBy>
  <cp:lastPrinted>2017-11-26T16:32:10Z</cp:lastPrinted>
  <dcterms:created xsi:type="dcterms:W3CDTF">2005-10-17T10:24:15Z</dcterms:created>
  <dcterms:modified xsi:type="dcterms:W3CDTF">2021-05-17T19:03:54Z</dcterms:modified>
  <cp:category/>
  <cp:version/>
  <cp:contentType/>
  <cp:contentStatus/>
</cp:coreProperties>
</file>